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strology\Nakshatras\"/>
    </mc:Choice>
  </mc:AlternateContent>
  <bookViews>
    <workbookView xWindow="0" yWindow="0" windowWidth="20490" windowHeight="7350" firstSheet="1" activeTab="1"/>
  </bookViews>
  <sheets>
    <sheet name="Nakshatras" sheetId="1" state="hidden" r:id="rId1"/>
    <sheet name="Your Nakshatra Types" sheetId="2" r:id="rId2"/>
  </sheets>
  <externalReferences>
    <externalReference r:id="rId3"/>
  </externalReferences>
  <definedNames>
    <definedName name="Karna">[1]Legend!$H$3:$H$13</definedName>
    <definedName name="Nakshatras">Nakshatras!$B$11:$B$37</definedName>
    <definedName name="planets">'[1]Swati Didi'!$B$7:$B$17</definedName>
    <definedName name="Tithi">[1]Legend!$X$3:$X$18</definedName>
    <definedName name="Yoga">[1]Legend!$L$3:$L$29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A10" i="2" s="1"/>
  <c r="B10" i="2" s="1"/>
  <c r="A24" i="2" l="1"/>
  <c r="B24" i="2" s="1"/>
  <c r="A31" i="2"/>
  <c r="B31" i="2" s="1"/>
  <c r="A25" i="2"/>
  <c r="B25" i="2" s="1"/>
  <c r="A26" i="2"/>
  <c r="B26" i="2" s="1"/>
  <c r="A29" i="2"/>
  <c r="B29" i="2" s="1"/>
  <c r="A30" i="2"/>
  <c r="B30" i="2" s="1"/>
  <c r="D10" i="2"/>
  <c r="C10" i="2" s="1"/>
  <c r="D15" i="2"/>
  <c r="C15" i="2" s="1"/>
  <c r="A14" i="2"/>
  <c r="B14" i="2" s="1"/>
  <c r="D11" i="2"/>
  <c r="C11" i="2" s="1"/>
  <c r="A19" i="2"/>
  <c r="B19" i="2" s="1"/>
  <c r="D16" i="2"/>
  <c r="C16" i="2" s="1"/>
  <c r="A15" i="2"/>
  <c r="B15" i="2" s="1"/>
  <c r="A20" i="2"/>
  <c r="B20" i="2" s="1"/>
  <c r="A16" i="2"/>
  <c r="B16" i="2" s="1"/>
  <c r="D9" i="2"/>
  <c r="C9" i="2" s="1"/>
  <c r="A21" i="2"/>
  <c r="B21" i="2" s="1"/>
  <c r="D14" i="2"/>
  <c r="C14" i="2" s="1"/>
  <c r="A5" i="2"/>
  <c r="B5" i="2" s="1"/>
  <c r="D4" i="2"/>
  <c r="C4" i="2" s="1"/>
  <c r="A6" i="2"/>
  <c r="B6" i="2" s="1"/>
  <c r="D5" i="2"/>
  <c r="C5" i="2" s="1"/>
  <c r="A11" i="2"/>
  <c r="B11" i="2" s="1"/>
  <c r="D6" i="2"/>
  <c r="C6" i="2" s="1"/>
  <c r="A9" i="2"/>
  <c r="B9" i="2" s="1"/>
  <c r="A4" i="2"/>
  <c r="B4" i="2" s="1"/>
</calcChain>
</file>

<file path=xl/sharedStrings.xml><?xml version="1.0" encoding="utf-8"?>
<sst xmlns="http://schemas.openxmlformats.org/spreadsheetml/2006/main" count="212" uniqueCount="140">
  <si>
    <t>No.</t>
  </si>
  <si>
    <t>Nakshatras (Constellations)</t>
  </si>
  <si>
    <t>Astronomical Name</t>
  </si>
  <si>
    <t>Deity</t>
  </si>
  <si>
    <t>Lord</t>
  </si>
  <si>
    <t>Colour</t>
  </si>
  <si>
    <t>Gemstone</t>
  </si>
  <si>
    <t>Ashwini</t>
  </si>
  <si>
    <t>Beta Arietis</t>
  </si>
  <si>
    <t>Ashwini brothers</t>
  </si>
  <si>
    <t>Ketu</t>
  </si>
  <si>
    <t>Blood red</t>
  </si>
  <si>
    <t>Cat’s Eye red</t>
  </si>
  <si>
    <t>Bharani</t>
  </si>
  <si>
    <t>35 Arietis</t>
  </si>
  <si>
    <t>Yama</t>
  </si>
  <si>
    <t>Venus</t>
  </si>
  <si>
    <t>Diamond</t>
  </si>
  <si>
    <t>Krittika</t>
  </si>
  <si>
    <t>Eta Tauri</t>
  </si>
  <si>
    <t>Agni</t>
  </si>
  <si>
    <t>Sun</t>
  </si>
  <si>
    <t>White</t>
  </si>
  <si>
    <t>Ruby</t>
  </si>
  <si>
    <t>Rohini</t>
  </si>
  <si>
    <t>Aldebaran</t>
  </si>
  <si>
    <t>Brahma</t>
  </si>
  <si>
    <t>Moon</t>
  </si>
  <si>
    <t>Natural Pearl</t>
  </si>
  <si>
    <t>Mrigshirsha</t>
  </si>
  <si>
    <t>Lambda Orionis</t>
  </si>
  <si>
    <t>Chandra</t>
  </si>
  <si>
    <t>Mars</t>
  </si>
  <si>
    <t>Silver Grey</t>
  </si>
  <si>
    <t>Red Coral</t>
  </si>
  <si>
    <t>Ardra</t>
  </si>
  <si>
    <t>Alpha Orionis</t>
  </si>
  <si>
    <t>Rudra</t>
  </si>
  <si>
    <t>Rahu</t>
  </si>
  <si>
    <t>Green</t>
  </si>
  <si>
    <t>Gomedh</t>
  </si>
  <si>
    <t>Punarvasu</t>
  </si>
  <si>
    <t>Beta Geminorium</t>
  </si>
  <si>
    <t>Adity</t>
  </si>
  <si>
    <t>Jupiter</t>
  </si>
  <si>
    <t>Lead</t>
  </si>
  <si>
    <t>Yellow Sapphire</t>
  </si>
  <si>
    <t>Pushya</t>
  </si>
  <si>
    <t>Delta Cancri</t>
  </si>
  <si>
    <t>Brihaspathi</t>
  </si>
  <si>
    <t>Saturn</t>
  </si>
  <si>
    <t>Black mixed with red</t>
  </si>
  <si>
    <t>Blue Sapphire</t>
  </si>
  <si>
    <t>Ashlesha</t>
  </si>
  <si>
    <t>Alpha Hydroe</t>
  </si>
  <si>
    <t>Nagas</t>
  </si>
  <si>
    <t>Mercury</t>
  </si>
  <si>
    <t>Emerald</t>
  </si>
  <si>
    <t>Magha</t>
  </si>
  <si>
    <t>Regulus</t>
  </si>
  <si>
    <t>Pithras</t>
  </si>
  <si>
    <t>Ivory or cream</t>
  </si>
  <si>
    <t>Cat’s Eye</t>
  </si>
  <si>
    <t>Purvaphalguni</t>
  </si>
  <si>
    <t>Delta Leonis</t>
  </si>
  <si>
    <t>Bhaga</t>
  </si>
  <si>
    <t>Light brown</t>
  </si>
  <si>
    <t>Uttaraphalguni</t>
  </si>
  <si>
    <t>Beta Leonis</t>
  </si>
  <si>
    <t>Aryaman</t>
  </si>
  <si>
    <t>Bright blue</t>
  </si>
  <si>
    <t>Hasta</t>
  </si>
  <si>
    <t>Delta Corvi</t>
  </si>
  <si>
    <t>Aditya</t>
  </si>
  <si>
    <t>Deep green</t>
  </si>
  <si>
    <t>Chitra</t>
  </si>
  <si>
    <t>Spica Virginis -Vegus</t>
  </si>
  <si>
    <t>Tvashtav</t>
  </si>
  <si>
    <t>Black</t>
  </si>
  <si>
    <t>Swati</t>
  </si>
  <si>
    <t>Arcturus</t>
  </si>
  <si>
    <t>Vayu</t>
  </si>
  <si>
    <t>Vishakha</t>
  </si>
  <si>
    <t>Alpha Libroe</t>
  </si>
  <si>
    <t>Indra-Agni</t>
  </si>
  <si>
    <t>Golden</t>
  </si>
  <si>
    <t>Anuradha</t>
  </si>
  <si>
    <t>Delta Scorpio</t>
  </si>
  <si>
    <t>Mitra</t>
  </si>
  <si>
    <t>Reddish brown</t>
  </si>
  <si>
    <t>Jyeshtha</t>
  </si>
  <si>
    <t>Antares</t>
  </si>
  <si>
    <t>Indra</t>
  </si>
  <si>
    <t>Cream</t>
  </si>
  <si>
    <t>Mula</t>
  </si>
  <si>
    <t>Lambda Scorpio</t>
  </si>
  <si>
    <t>Nirrti</t>
  </si>
  <si>
    <t>Brownish yellow</t>
  </si>
  <si>
    <t>Purvashadha</t>
  </si>
  <si>
    <t>Delta Sagittari</t>
  </si>
  <si>
    <t>Jal</t>
  </si>
  <si>
    <t>Uttarashadha</t>
  </si>
  <si>
    <t>Sigma sagittari</t>
  </si>
  <si>
    <t>Vishwa deva</t>
  </si>
  <si>
    <t>Copper</t>
  </si>
  <si>
    <t>Shravana</t>
  </si>
  <si>
    <t>Alpha Aquiloe</t>
  </si>
  <si>
    <t>Vishnu</t>
  </si>
  <si>
    <t>Light blue</t>
  </si>
  <si>
    <t>Dhanishtha</t>
  </si>
  <si>
    <t>Beta Delphinum</t>
  </si>
  <si>
    <t>Ashta vasav</t>
  </si>
  <si>
    <t>Shatbhisha</t>
  </si>
  <si>
    <t>Lambda Aquarius</t>
  </si>
  <si>
    <t>Varuna</t>
  </si>
  <si>
    <t>Aquamarine</t>
  </si>
  <si>
    <t>Poorvabhadrapada</t>
  </si>
  <si>
    <t>Alpha Pegasi</t>
  </si>
  <si>
    <t>Ajaikapat</t>
  </si>
  <si>
    <t>Silver grey</t>
  </si>
  <si>
    <t>Uttarabhadrapada</t>
  </si>
  <si>
    <t>Gama Pegasi</t>
  </si>
  <si>
    <t>Ahir Budhanya</t>
  </si>
  <si>
    <t>Purple</t>
  </si>
  <si>
    <t>Revati</t>
  </si>
  <si>
    <t>Zeta Piscum</t>
  </si>
  <si>
    <t>Pooshvav</t>
  </si>
  <si>
    <t>Brown</t>
  </si>
  <si>
    <t>Please enter your Nakshatra here</t>
  </si>
  <si>
    <t>Beneficial Taras</t>
  </si>
  <si>
    <t>Malefic Taras</t>
  </si>
  <si>
    <t>Pratyak Tara (Opposition)</t>
  </si>
  <si>
    <t>Vipat Tara (Calamities)</t>
  </si>
  <si>
    <t>Janma Tara (Birth star)</t>
  </si>
  <si>
    <t>Sampat Tara (Wealth)</t>
  </si>
  <si>
    <t>Kshema Tara (Prosperity)</t>
  </si>
  <si>
    <t>Saadhaka Tara (Success)</t>
  </si>
  <si>
    <t>Naidhana or Vadha Tara (Danger &amp; Misfortune)</t>
  </si>
  <si>
    <t>Ati - Mitra Tara (Fast Friend)</t>
  </si>
  <si>
    <t>Mitra Tara (Friend)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</si>
</sst>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0"/>
      <name val="Calibri"/>
      <family val="2"/>
      <scheme val="minor"/>
    </font>
    <font>
      <b/>
      <sz val="10"/>
      <color rgb="FF3A3A3A"/>
      <name val="Arial"/>
      <family val="2"/>
    </font>
    <font>
      <sz val="9"/>
      <color rgb="FF3A3A3A"/>
      <name val="Arial"/>
      <family val="2"/>
    </font>
    <font>
      <b/>
      <sz val="14"/>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00"/>
        <bgColor indexed="64"/>
      </patternFill>
    </fill>
  </fills>
  <borders count="5">
    <border>
      <left/>
      <right/>
      <top/>
      <bottom/>
      <diagonal/>
    </border>
    <border>
      <left style="medium">
        <color rgb="FFDDDDDD"/>
      </left>
      <right style="medium">
        <color rgb="FFDDDDDD"/>
      </right>
      <top style="medium">
        <color rgb="FFDDDDDD"/>
      </top>
      <bottom/>
      <diagonal/>
    </border>
    <border>
      <left/>
      <right style="medium">
        <color rgb="FFDDDDDD"/>
      </right>
      <top style="medium">
        <color rgb="FFDDDDDD"/>
      </top>
      <bottom/>
      <diagonal/>
    </border>
    <border>
      <left/>
      <right style="medium">
        <color rgb="FFDDDDDD"/>
      </right>
      <top/>
      <bottom/>
      <diagonal/>
    </border>
    <border>
      <left style="medium">
        <color rgb="FFDDDDDD"/>
      </left>
      <right style="medium">
        <color rgb="FFDDDDDD"/>
      </right>
      <top/>
      <bottom/>
      <diagonal/>
    </border>
  </borders>
  <cellStyleXfs count="1">
    <xf numFmtId="0" fontId="0" fillId="0" borderId="0"/>
  </cellStyleXfs>
  <cellXfs count="12">
    <xf numFmtId="0" fontId="0" fillId="0" borderId="0" xfId="0"/>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1" fillId="0" borderId="0" xfId="0" applyFont="1"/>
    <xf numFmtId="0" fontId="5" fillId="0" borderId="0" xfId="0" applyFont="1"/>
    <xf numFmtId="0" fontId="0" fillId="4" borderId="0" xfId="0" applyFill="1" applyProtection="1">
      <protection locked="0"/>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274320</xdr:colOff>
      <xdr:row>0</xdr:row>
      <xdr:rowOff>99060</xdr:rowOff>
    </xdr:from>
    <xdr:to>
      <xdr:col>17</xdr:col>
      <xdr:colOff>22860</xdr:colOff>
      <xdr:row>7</xdr:row>
      <xdr:rowOff>175260</xdr:rowOff>
    </xdr:to>
    <xdr:sp macro="" textlink="">
      <xdr:nvSpPr>
        <xdr:cNvPr id="2" name="TextBox 1">
          <a:extLst>
            <a:ext uri="{FF2B5EF4-FFF2-40B4-BE49-F238E27FC236}">
              <a16:creationId xmlns:a16="http://schemas.microsoft.com/office/drawing/2014/main" id="{41D02EE7-7791-4771-BEE7-03B8D1D75104}"/>
            </a:ext>
          </a:extLst>
        </xdr:cNvPr>
        <xdr:cNvSpPr txBox="1"/>
      </xdr:nvSpPr>
      <xdr:spPr>
        <a:xfrm>
          <a:off x="274320" y="99060"/>
          <a:ext cx="1009269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Ancient Hindu Sages divided the zodiac into 27 Nakshatras or lunar constellations. Each constellation covers 13 degrees, 20 minutes. The calculation of Nakshatras begin with Ashwini Nakshatra 0 degrees of Aries and ends on 30 degrees of Pisces covered by Revati Nakshatra. Abhijit is 28th Nakshatra. The use of Nakshatra is very important in Vedic astrology. The Vimshottari Dasha, a 120-year-long planetary cycle is based upon the birth Nakshatra. Each Nakshatra is divided in four sections called Padas. Nakshatras also define the characteristics of the planets placed in them. Knowing Janma Nakshatra is very important as per vedic astrology. Janmanakshatra is the Nakshatra in which the Moon was placed at the time of birth. The Moon travels through a Nakshatra in a day.</a:t>
          </a:r>
          <a:endParaRPr lang="en-US" sz="1100"/>
        </a:p>
      </xdr:txBody>
    </xdr:sp>
    <xdr:clientData/>
  </xdr:twoCellAnchor>
  <xdr:twoCellAnchor>
    <xdr:from>
      <xdr:col>1</xdr:col>
      <xdr:colOff>83820</xdr:colOff>
      <xdr:row>81</xdr:row>
      <xdr:rowOff>91440</xdr:rowOff>
    </xdr:from>
    <xdr:to>
      <xdr:col>21</xdr:col>
      <xdr:colOff>320040</xdr:colOff>
      <xdr:row>119</xdr:row>
      <xdr:rowOff>129540</xdr:rowOff>
    </xdr:to>
    <xdr:sp macro="" textlink="">
      <xdr:nvSpPr>
        <xdr:cNvPr id="3" name="TextBox 2">
          <a:extLst>
            <a:ext uri="{FF2B5EF4-FFF2-40B4-BE49-F238E27FC236}">
              <a16:creationId xmlns:a16="http://schemas.microsoft.com/office/drawing/2014/main" id="{6AB14360-FB09-4198-BEAC-2A126C568E0B}"/>
            </a:ext>
          </a:extLst>
        </xdr:cNvPr>
        <xdr:cNvSpPr txBox="1"/>
      </xdr:nvSpPr>
      <xdr:spPr>
        <a:xfrm>
          <a:off x="693420" y="12102465"/>
          <a:ext cx="12409170" cy="727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Ashwini Nakshatra Male Characteristics</a:t>
          </a:r>
        </a:p>
        <a:p>
          <a:r>
            <a:rPr lang="en-US" sz="1100" b="0" i="0">
              <a:solidFill>
                <a:schemeClr val="dk1"/>
              </a:solidFill>
              <a:effectLst/>
              <a:latin typeface="+mn-lt"/>
              <a:ea typeface="+mn-ea"/>
              <a:cs typeface="+mn-cs"/>
            </a:rPr>
            <a:t>The males born in the Ashwini Nakshatra will almost always have a handsome face, and bright and big eyes. His forehead will be broad and his nose will tend to be on the bigger side. He will be grateful to those who love him and will go to any extents to do anything for them. He is the best friend you can have when you need one desperately. He remains patient even during times of great danger. However, it will be a tough task to control him when he goes haywire. He can give you the best guidance, but he is fearful of criticism to the point of being paranoid — he feels people may be plotting dirty things against him.</a:t>
          </a:r>
        </a:p>
        <a:p>
          <a:r>
            <a:rPr lang="en-US" sz="1100" b="1" i="0">
              <a:solidFill>
                <a:schemeClr val="dk1"/>
              </a:solidFill>
              <a:effectLst/>
              <a:latin typeface="+mn-lt"/>
              <a:ea typeface="+mn-ea"/>
              <a:cs typeface="+mn-cs"/>
            </a:rPr>
            <a:t>Ashwini Nakshatra Male: Profession and Related Areas </a:t>
          </a:r>
        </a:p>
        <a:p>
          <a:r>
            <a:rPr lang="en-US" sz="1100" b="0" i="0">
              <a:solidFill>
                <a:schemeClr val="dk1"/>
              </a:solidFill>
              <a:effectLst/>
              <a:latin typeface="+mn-lt"/>
              <a:ea typeface="+mn-ea"/>
              <a:cs typeface="+mn-cs"/>
            </a:rPr>
            <a:t>The native of the Ashwini Nakshatra is good at almost all kinds of tasks, but he is not the master of any one of them. He loves music and nurtures literary ambitions. He will have to struggle up to the age of 30, but thereafter he will experience continuous progress till the age of 55. On the financial front, he is very tight-fisted, and yet somehow he is always running out of money.</a:t>
          </a:r>
        </a:p>
        <a:p>
          <a:r>
            <a:rPr lang="en-US" sz="1100" b="1" i="0">
              <a:solidFill>
                <a:schemeClr val="dk1"/>
              </a:solidFill>
              <a:effectLst/>
              <a:latin typeface="+mn-lt"/>
              <a:ea typeface="+mn-ea"/>
              <a:cs typeface="+mn-cs"/>
            </a:rPr>
            <a:t>Ashwini Nakshatra Male: Compatibility and Family Life </a:t>
          </a:r>
        </a:p>
        <a:p>
          <a:r>
            <a:rPr lang="en-US" sz="1100" b="0" i="0">
              <a:solidFill>
                <a:schemeClr val="dk1"/>
              </a:solidFill>
              <a:effectLst/>
              <a:latin typeface="+mn-lt"/>
              <a:ea typeface="+mn-ea"/>
              <a:cs typeface="+mn-cs"/>
            </a:rPr>
            <a:t>He devoutly loves his family but can be subject to humiliation by them owing to the fact that he is very adamant. He fails to gain the love and affection of his father. If he needs any help, it is likely to come from his maternal uncles. Friends will help him even more. He usually marries between the age of 26 to 30 years and will have more sons than daughters.</a:t>
          </a:r>
        </a:p>
        <a:p>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Ashwini Nakshatra Male: Health and Well-Being </a:t>
          </a:r>
        </a:p>
        <a:p>
          <a:r>
            <a:rPr lang="en-US" sz="1100" b="0" i="0">
              <a:solidFill>
                <a:schemeClr val="dk1"/>
              </a:solidFill>
              <a:effectLst/>
              <a:latin typeface="+mn-lt"/>
              <a:ea typeface="+mn-ea"/>
              <a:cs typeface="+mn-cs"/>
            </a:rPr>
            <a:t>The male native of the Ashwini Nakshatra generally enjoys good health, except for the normal ailments caused by seasonal changes, such as cough, cold or viral infections. In later years they should be careful of pain in the bones, indigestion or pain chest as these could be symptoms of something more serious.</a:t>
          </a:r>
        </a:p>
        <a:p>
          <a:r>
            <a:rPr lang="en-US" sz="1100" b="1" i="0">
              <a:solidFill>
                <a:schemeClr val="dk1"/>
              </a:solidFill>
              <a:effectLst/>
              <a:latin typeface="+mn-lt"/>
              <a:ea typeface="+mn-ea"/>
              <a:cs typeface="+mn-cs"/>
            </a:rPr>
            <a:t>Ashwini Nakshatra Female Characteristics</a:t>
          </a:r>
        </a:p>
        <a:p>
          <a:r>
            <a:rPr lang="en-US" sz="1100" b="0" i="0">
              <a:solidFill>
                <a:schemeClr val="dk1"/>
              </a:solidFill>
              <a:effectLst/>
              <a:latin typeface="+mn-lt"/>
              <a:ea typeface="+mn-ea"/>
              <a:cs typeface="+mn-cs"/>
            </a:rPr>
            <a:t>The female native of the Ashwini Nakshatra has the skill of attracting anyone with her sweet words. She is extremely patient. Though she is pure-hearted, she tends to be over-sexed and wishes to indulge in the act all the time. Even though she may lead a modern life, she follows the traditional way of life and respects all elders by following things like touching their feet on all special occasions.</a:t>
          </a:r>
        </a:p>
        <a:p>
          <a:r>
            <a:rPr lang="en-US" sz="1100" b="1" i="0">
              <a:solidFill>
                <a:schemeClr val="dk1"/>
              </a:solidFill>
              <a:effectLst/>
              <a:latin typeface="+mn-lt"/>
              <a:ea typeface="+mn-ea"/>
              <a:cs typeface="+mn-cs"/>
            </a:rPr>
            <a:t>Ashwini Nakshatra Female: Profession and Related Areas </a:t>
          </a:r>
        </a:p>
        <a:p>
          <a:r>
            <a:rPr lang="en-US" sz="1100" b="0" i="0">
              <a:solidFill>
                <a:schemeClr val="dk1"/>
              </a:solidFill>
              <a:effectLst/>
              <a:latin typeface="+mn-lt"/>
              <a:ea typeface="+mn-ea"/>
              <a:cs typeface="+mn-cs"/>
            </a:rPr>
            <a:t>She is likely to do a job where she may be given an administrative role. She will work devotedly till the age of 50 but will quit her job after that, mainly because she will be comfortably off financially, and also because she would like to do some social work. She will also wish to give more quality time to her family.</a:t>
          </a:r>
        </a:p>
        <a:p>
          <a:r>
            <a:rPr lang="en-US" sz="1100" b="1" i="0">
              <a:solidFill>
                <a:schemeClr val="dk1"/>
              </a:solidFill>
              <a:effectLst/>
              <a:latin typeface="+mn-lt"/>
              <a:ea typeface="+mn-ea"/>
              <a:cs typeface="+mn-cs"/>
            </a:rPr>
            <a:t>Ashwini Nakshatra Female: Compatibility and Family Life  </a:t>
          </a:r>
        </a:p>
        <a:p>
          <a:r>
            <a:rPr lang="en-US" sz="1100" b="0" i="0">
              <a:solidFill>
                <a:schemeClr val="dk1"/>
              </a:solidFill>
              <a:effectLst/>
              <a:latin typeface="+mn-lt"/>
              <a:ea typeface="+mn-ea"/>
              <a:cs typeface="+mn-cs"/>
            </a:rPr>
            <a:t>For the Ashwini Nakshatra native marriage is usually solemnized between the ages of 23 and 26 years. In case marriage takes outside this time-frame, it is observed that problems take place aplenty. In Ashwini nakshatra love life, anyone from both the partners, has to struggle because such marriages either end in a divorce, separation or even the death of a spouse.</a:t>
          </a:r>
        </a:p>
        <a:p>
          <a:r>
            <a:rPr lang="en-US" sz="1100" b="1" i="0">
              <a:solidFill>
                <a:schemeClr val="dk1"/>
              </a:solidFill>
              <a:effectLst/>
              <a:latin typeface="+mn-lt"/>
              <a:ea typeface="+mn-ea"/>
              <a:cs typeface="+mn-cs"/>
            </a:rPr>
            <a:t>Ashwini Nakshatra Female: Health and Well-Being</a:t>
          </a:r>
        </a:p>
        <a:p>
          <a:r>
            <a:rPr lang="en-US" sz="1100" b="0" i="0">
              <a:solidFill>
                <a:schemeClr val="dk1"/>
              </a:solidFill>
              <a:effectLst/>
              <a:latin typeface="+mn-lt"/>
              <a:ea typeface="+mn-ea"/>
              <a:cs typeface="+mn-cs"/>
            </a:rPr>
            <a:t>On the health front, not many problems are foreseen but stay away from mental worry and anxiety, because if these things spiral out of control, it may have an adverse impact on the functioning of the brain. Also, she should be careful while cooking and not get too near a fire. While driving also be careful and drive very safely.</a:t>
          </a:r>
        </a:p>
        <a:p>
          <a:r>
            <a:rPr lang="en-US" sz="1100" b="1" i="0">
              <a:solidFill>
                <a:schemeClr val="dk1"/>
              </a:solidFill>
              <a:effectLst/>
              <a:latin typeface="+mn-lt"/>
              <a:ea typeface="+mn-ea"/>
              <a:cs typeface="+mn-cs"/>
            </a:rPr>
            <a:t>Ashwini Nakshatra Astrology:</a:t>
          </a:r>
        </a:p>
        <a:p>
          <a:r>
            <a:rPr lang="en-US" sz="1100" b="0" i="0">
              <a:solidFill>
                <a:schemeClr val="dk1"/>
              </a:solidFill>
              <a:effectLst/>
              <a:latin typeface="+mn-lt"/>
              <a:ea typeface="+mn-ea"/>
              <a:cs typeface="+mn-cs"/>
            </a:rPr>
            <a:t>The Ashwini Nakshatra ranges from 0-00 – 13-20 degrees in Mesha or </a:t>
          </a:r>
          <a:r>
            <a:rPr lang="en-US" sz="1100" b="1" i="0" u="none" strike="noStrike">
              <a:solidFill>
                <a:schemeClr val="dk1"/>
              </a:solidFill>
              <a:effectLst/>
              <a:latin typeface="+mn-lt"/>
              <a:ea typeface="+mn-ea"/>
              <a:cs typeface="+mn-cs"/>
              <a:hlinkClick xmlns:r="http://schemas.openxmlformats.org/officeDocument/2006/relationships" r:id=""/>
            </a:rPr>
            <a:t>Aries sign</a:t>
          </a:r>
          <a:r>
            <a:rPr lang="en-US" sz="1100" b="0" i="0">
              <a:solidFill>
                <a:schemeClr val="dk1"/>
              </a:solidFill>
              <a:effectLst/>
              <a:latin typeface="+mn-lt"/>
              <a:ea typeface="+mn-ea"/>
              <a:cs typeface="+mn-cs"/>
            </a:rPr>
            <a:t>. The Serpent God is its ruler, and it is the place of birth of the shadow planet Ketu. Ashwini is identified with the serpent deity and symbolizes all the serpentine qualities.</a:t>
          </a:r>
        </a:p>
        <a:p>
          <a:endParaRPr lang="en-US" sz="1100"/>
        </a:p>
        <a:p>
          <a:r>
            <a:rPr lang="en-US" sz="1100" b="1" i="0">
              <a:solidFill>
                <a:schemeClr val="dk1"/>
              </a:solidFill>
              <a:effectLst/>
              <a:latin typeface="+mn-lt"/>
              <a:ea typeface="+mn-ea"/>
              <a:cs typeface="+mn-cs"/>
            </a:rPr>
            <a:t>Ashwini Nakshatra Padas</a:t>
          </a:r>
        </a:p>
        <a:p>
          <a:r>
            <a:rPr lang="en-US" sz="1100" b="1" i="0">
              <a:solidFill>
                <a:schemeClr val="dk1"/>
              </a:solidFill>
              <a:effectLst/>
              <a:latin typeface="+mn-lt"/>
              <a:ea typeface="+mn-ea"/>
              <a:cs typeface="+mn-cs"/>
            </a:rPr>
            <a:t>Ashwini Nakshatra 1st Pada:</a:t>
          </a:r>
          <a:r>
            <a:rPr lang="en-US" sz="1100" b="0" i="0">
              <a:solidFill>
                <a:schemeClr val="dk1"/>
              </a:solidFill>
              <a:effectLst/>
              <a:latin typeface="+mn-lt"/>
              <a:ea typeface="+mn-ea"/>
              <a:cs typeface="+mn-cs"/>
            </a:rPr>
            <a:t> The first quarter of the Ashwini Nakshatra comes in Aries Navamsa, and is governed by Mars. The pada is dominated by courage, vigorous activity and an independent spirit. The quarter is blessed with energy, drive and initiative.</a:t>
          </a:r>
        </a:p>
        <a:p>
          <a:r>
            <a:rPr lang="en-US" sz="1100" b="1" i="0">
              <a:solidFill>
                <a:schemeClr val="dk1"/>
              </a:solidFill>
              <a:effectLst/>
              <a:latin typeface="+mn-lt"/>
              <a:ea typeface="+mn-ea"/>
              <a:cs typeface="+mn-cs"/>
            </a:rPr>
            <a:t>Ashwini Nakshatra 2nd Pada:</a:t>
          </a:r>
          <a:r>
            <a:rPr lang="en-US" sz="1100" b="0" i="0">
              <a:solidFill>
                <a:schemeClr val="dk1"/>
              </a:solidFill>
              <a:effectLst/>
              <a:latin typeface="+mn-lt"/>
              <a:ea typeface="+mn-ea"/>
              <a:cs typeface="+mn-cs"/>
            </a:rPr>
            <a:t> The second pada of the Ashwini Nakshatra falls in the Taurus Navamsa. It is governed by Venus. It is resourceful and practical, because it is associates everything that is graceful, and brilliant about the Ashvini Kumaras. All material ideas and thoughts will manifest in this pada.</a:t>
          </a:r>
        </a:p>
        <a:p>
          <a:r>
            <a:rPr lang="en-US" sz="1100" b="1" i="0">
              <a:solidFill>
                <a:schemeClr val="dk1"/>
              </a:solidFill>
              <a:effectLst/>
              <a:latin typeface="+mn-lt"/>
              <a:ea typeface="+mn-ea"/>
              <a:cs typeface="+mn-cs"/>
            </a:rPr>
            <a:t>Ashwini Nakshatra 3rd Pada:</a:t>
          </a:r>
          <a:r>
            <a:rPr lang="en-US" sz="1100" b="0" i="0">
              <a:solidFill>
                <a:schemeClr val="dk1"/>
              </a:solidFill>
              <a:effectLst/>
              <a:latin typeface="+mn-lt"/>
              <a:ea typeface="+mn-ea"/>
              <a:cs typeface="+mn-cs"/>
            </a:rPr>
            <a:t> The third pada of the Ashwini Nakshatra falls in the Gemini Navamsa. It is governed by Mercury and associated with the communicative and humor aspect of the Nakshatra. The pada endows the aspect of quick decision-making, and the native becomes an expert in various kinds of mental activities.</a:t>
          </a:r>
        </a:p>
        <a:p>
          <a:r>
            <a:rPr lang="en-US" sz="1100" b="1" i="0">
              <a:solidFill>
                <a:schemeClr val="dk1"/>
              </a:solidFill>
              <a:effectLst/>
              <a:latin typeface="+mn-lt"/>
              <a:ea typeface="+mn-ea"/>
              <a:cs typeface="+mn-cs"/>
            </a:rPr>
            <a:t>Ashwini Nakshatra 4th Pada: </a:t>
          </a:r>
          <a:r>
            <a:rPr lang="en-US" sz="1100" b="0" i="0">
              <a:solidFill>
                <a:schemeClr val="dk1"/>
              </a:solidFill>
              <a:effectLst/>
              <a:latin typeface="+mn-lt"/>
              <a:ea typeface="+mn-ea"/>
              <a:cs typeface="+mn-cs"/>
            </a:rPr>
            <a:t>The fourth pada of the Ashwini nakshatra comes in the falls Cancer Navamsa. It is governed by the Moon. Mental and physical healing is the predominating factor here. The main aspect manifested in this pada is compassion.</a:t>
          </a:r>
        </a:p>
        <a:p>
          <a:endParaRPr lang="en-US" sz="1100"/>
        </a:p>
      </xdr:txBody>
    </xdr:sp>
    <xdr:clientData/>
  </xdr:twoCellAnchor>
  <xdr:twoCellAnchor>
    <xdr:from>
      <xdr:col>1</xdr:col>
      <xdr:colOff>68580</xdr:colOff>
      <xdr:row>122</xdr:row>
      <xdr:rowOff>114300</xdr:rowOff>
    </xdr:from>
    <xdr:to>
      <xdr:col>21</xdr:col>
      <xdr:colOff>236220</xdr:colOff>
      <xdr:row>159</xdr:row>
      <xdr:rowOff>7620</xdr:rowOff>
    </xdr:to>
    <xdr:sp macro="" textlink="">
      <xdr:nvSpPr>
        <xdr:cNvPr id="4" name="TextBox 3">
          <a:extLst>
            <a:ext uri="{FF2B5EF4-FFF2-40B4-BE49-F238E27FC236}">
              <a16:creationId xmlns:a16="http://schemas.microsoft.com/office/drawing/2014/main" id="{9CD817B8-8967-4761-90EF-3C263BBA4BE9}"/>
            </a:ext>
          </a:extLst>
        </xdr:cNvPr>
        <xdr:cNvSpPr txBox="1"/>
      </xdr:nvSpPr>
      <xdr:spPr>
        <a:xfrm>
          <a:off x="678180" y="19935825"/>
          <a:ext cx="12340590" cy="6941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Bharani Nakshatra Male Characteristics</a:t>
          </a:r>
        </a:p>
        <a:p>
          <a:r>
            <a:rPr lang="en-US" sz="1100" b="0" i="0">
              <a:solidFill>
                <a:schemeClr val="dk1"/>
              </a:solidFill>
              <a:effectLst/>
              <a:latin typeface="+mn-lt"/>
              <a:ea typeface="+mn-ea"/>
              <a:cs typeface="+mn-cs"/>
            </a:rPr>
            <a:t>The Bharani born native is not much of a likeable character, although he has the welfare of all in his heart and will never harm anyone. He is quite outspoken, and when he wishes to say the truth, even if it hurts someone, he is not bothered and goes on to express it. He will never go against his conscience because of which he himself has to face many problems frequently. However, he is very forgiving, and when someone apologizes to him sincerely, he will immediately forgive and forget and start interacting as if nothing happened.</a:t>
          </a:r>
        </a:p>
        <a:p>
          <a:r>
            <a:rPr lang="en-US" sz="1100" b="1" i="0">
              <a:solidFill>
                <a:schemeClr val="dk1"/>
              </a:solidFill>
              <a:effectLst/>
              <a:latin typeface="+mn-lt"/>
              <a:ea typeface="+mn-ea"/>
              <a:cs typeface="+mn-cs"/>
            </a:rPr>
            <a:t>Bharani Nakshatra Male: Profession and Related Areas </a:t>
          </a:r>
        </a:p>
        <a:p>
          <a:r>
            <a:rPr lang="en-US" sz="1100" b="0" i="0">
              <a:solidFill>
                <a:schemeClr val="dk1"/>
              </a:solidFill>
              <a:effectLst/>
              <a:latin typeface="+mn-lt"/>
              <a:ea typeface="+mn-ea"/>
              <a:cs typeface="+mn-cs"/>
            </a:rPr>
            <a:t>For this native, there is no permanent auspicious or inauspicious time. After 33, he will see a positive change in his circumstances. He is something of an all-rounder and can fit into any kind of a job, whether it is related to administration, business, sports, music, performing art and advertisement, or even automobiles. He can also make a good doctor or a judge. Tobacco business may favour him. He will surely attain success if his business is situated on the eastern side of his home.</a:t>
          </a:r>
        </a:p>
        <a:p>
          <a:r>
            <a:rPr lang="en-US" sz="1100" b="1" i="0">
              <a:solidFill>
                <a:schemeClr val="dk1"/>
              </a:solidFill>
              <a:effectLst/>
              <a:latin typeface="+mn-lt"/>
              <a:ea typeface="+mn-ea"/>
              <a:cs typeface="+mn-cs"/>
            </a:rPr>
            <a:t>Bharani Nakshatra Male: Compatibility and Family life</a:t>
          </a:r>
        </a:p>
        <a:p>
          <a:r>
            <a:rPr lang="en-US" sz="1100" b="0" i="0">
              <a:solidFill>
                <a:schemeClr val="dk1"/>
              </a:solidFill>
              <a:effectLst/>
              <a:latin typeface="+mn-lt"/>
              <a:ea typeface="+mn-ea"/>
              <a:cs typeface="+mn-cs"/>
            </a:rPr>
            <a:t>He devoutly loves his family, but can be subject to humiliation by them owing to the fact that he is very adamant. He fails to gain the love and affection of his father. If he needs any help, it is likely to come from his maternal uncles. Friends will help him even more. He usually marries between the age of 26 to 30 years, and will have more sons than daughters.</a:t>
          </a:r>
        </a:p>
        <a:p>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Bharani Nakshatra Male: Health and Well-Being </a:t>
          </a:r>
        </a:p>
        <a:p>
          <a:r>
            <a:rPr lang="en-US" sz="1100" b="0" i="0">
              <a:solidFill>
                <a:schemeClr val="dk1"/>
              </a:solidFill>
              <a:effectLst/>
              <a:latin typeface="+mn-lt"/>
              <a:ea typeface="+mn-ea"/>
              <a:cs typeface="+mn-cs"/>
            </a:rPr>
            <a:t>The native of this Nakshatra will not face any major health problems, though he does not take much care of it. Later in life, he may be faced with dental problems, diabetes and body pain, apoplexy, ringworms and malaria. He does not eat much and believes in eating to live and not living to eat.</a:t>
          </a:r>
        </a:p>
        <a:p>
          <a:r>
            <a:rPr lang="en-US" sz="1100" b="1" i="0">
              <a:solidFill>
                <a:schemeClr val="dk1"/>
              </a:solidFill>
              <a:effectLst/>
              <a:latin typeface="+mn-lt"/>
              <a:ea typeface="+mn-ea"/>
              <a:cs typeface="+mn-cs"/>
            </a:rPr>
            <a:t>Bharani Nakshatra Female Characteristics</a:t>
          </a:r>
        </a:p>
        <a:p>
          <a:r>
            <a:rPr lang="en-US" sz="1100" b="0" i="0">
              <a:solidFill>
                <a:schemeClr val="dk1"/>
              </a:solidFill>
              <a:effectLst/>
              <a:latin typeface="+mn-lt"/>
              <a:ea typeface="+mn-ea"/>
              <a:cs typeface="+mn-cs"/>
            </a:rPr>
            <a:t>The female native born in this Nakshatra shall possess a pure and modest character. She will respect her parents and aged persons in the house. However, she is independent-minded, and will not like anyone to tell her what to do and what not to do; she will do just as she pleases. Her character is bold and impulsive.</a:t>
          </a:r>
        </a:p>
        <a:p>
          <a:r>
            <a:rPr lang="en-US" sz="1100" b="1" i="0">
              <a:solidFill>
                <a:schemeClr val="dk1"/>
              </a:solidFill>
              <a:effectLst/>
              <a:latin typeface="+mn-lt"/>
              <a:ea typeface="+mn-ea"/>
              <a:cs typeface="+mn-cs"/>
            </a:rPr>
            <a:t>Bharani Nakshatra Female: Profession and Related Areas </a:t>
          </a:r>
        </a:p>
        <a:p>
          <a:r>
            <a:rPr lang="en-US" sz="1100" b="0" i="0">
              <a:solidFill>
                <a:schemeClr val="dk1"/>
              </a:solidFill>
              <a:effectLst/>
              <a:latin typeface="+mn-lt"/>
              <a:ea typeface="+mn-ea"/>
              <a:cs typeface="+mn-cs"/>
            </a:rPr>
            <a:t>The female of the Bharani Nakshatra will be self-dependent and earn her own bread. She will be suitable for a receptionist, tourist guide or a saleswoman in a big store. She is a go-getter, and will not wait for opportunities but will hunt them out. She will not shy away from fulfilling her desires, and is likely to make a good sportswoman too.</a:t>
          </a:r>
        </a:p>
        <a:p>
          <a:r>
            <a:rPr lang="en-US" sz="1100" b="1" i="0">
              <a:solidFill>
                <a:schemeClr val="dk1"/>
              </a:solidFill>
              <a:effectLst/>
              <a:latin typeface="+mn-lt"/>
              <a:ea typeface="+mn-ea"/>
              <a:cs typeface="+mn-cs"/>
            </a:rPr>
            <a:t>Bharani Nakshatra Female: Compatibility and Family life</a:t>
          </a:r>
        </a:p>
        <a:p>
          <a:r>
            <a:rPr lang="en-US" sz="1100" b="0" i="0">
              <a:solidFill>
                <a:schemeClr val="dk1"/>
              </a:solidFill>
              <a:effectLst/>
              <a:latin typeface="+mn-lt"/>
              <a:ea typeface="+mn-ea"/>
              <a:cs typeface="+mn-cs"/>
            </a:rPr>
            <a:t>She gets married around 23 years of age. She will be the dominant one in all domestic affairs, and yet she will enjoy the complete trust and confidence of her spouse. With her in-laws, though, she is likely to face frequent problems. The Bharani born females are somewhat aggressive, so her life-partner should have a lot of patience while dealing with her.</a:t>
          </a:r>
        </a:p>
        <a:p>
          <a:r>
            <a:rPr lang="en-US" sz="1100" b="1" i="0">
              <a:solidFill>
                <a:schemeClr val="dk1"/>
              </a:solidFill>
              <a:effectLst/>
              <a:latin typeface="+mn-lt"/>
              <a:ea typeface="+mn-ea"/>
              <a:cs typeface="+mn-cs"/>
            </a:rPr>
            <a:t>Bharani Nakshatra Female: Health and Well-Being</a:t>
          </a:r>
        </a:p>
        <a:p>
          <a:r>
            <a:rPr lang="en-US" sz="1100" b="0" i="0">
              <a:solidFill>
                <a:schemeClr val="dk1"/>
              </a:solidFill>
              <a:effectLst/>
              <a:latin typeface="+mn-lt"/>
              <a:ea typeface="+mn-ea"/>
              <a:cs typeface="+mn-cs"/>
            </a:rPr>
            <a:t>The female born in this Nakshatra will enjoy good health, though she may often suffer from menstrual problems and uterus disorders. Tuberculosis is another thing she has to be careful of.</a:t>
          </a:r>
        </a:p>
        <a:p>
          <a:r>
            <a:rPr lang="en-US" sz="1100" b="1" i="0">
              <a:solidFill>
                <a:schemeClr val="dk1"/>
              </a:solidFill>
              <a:effectLst/>
              <a:latin typeface="+mn-lt"/>
              <a:ea typeface="+mn-ea"/>
              <a:cs typeface="+mn-cs"/>
            </a:rPr>
            <a:t>Bharani Nakshatra Astrology:</a:t>
          </a:r>
        </a:p>
        <a:p>
          <a:r>
            <a:rPr lang="en-US" sz="1100" b="0" i="0">
              <a:solidFill>
                <a:schemeClr val="dk1"/>
              </a:solidFill>
              <a:effectLst/>
              <a:latin typeface="+mn-lt"/>
              <a:ea typeface="+mn-ea"/>
              <a:cs typeface="+mn-cs"/>
            </a:rPr>
            <a:t>Bharani Nakshatra signifies Lord Yama’s supremacy ranging from ranges from Degrees 13-20′ – 26-40′ in Aries sign. Lord Yama is a dispenser of justice as he analyzes the good and bad that a person has done in his life and decides on the punishment or rewards of the moral soul.</a:t>
          </a:r>
        </a:p>
        <a:p>
          <a:r>
            <a:rPr lang="en-US" sz="1100" b="1" i="0">
              <a:solidFill>
                <a:schemeClr val="dk1"/>
              </a:solidFill>
              <a:effectLst/>
              <a:latin typeface="+mn-lt"/>
              <a:ea typeface="+mn-ea"/>
              <a:cs typeface="+mn-cs"/>
            </a:rPr>
            <a:t>Bharani Nakshatra Padas:</a:t>
          </a:r>
        </a:p>
        <a:p>
          <a:r>
            <a:rPr lang="en-US" sz="1100" b="1" i="0">
              <a:solidFill>
                <a:schemeClr val="dk1"/>
              </a:solidFill>
              <a:effectLst/>
              <a:latin typeface="+mn-lt"/>
              <a:ea typeface="+mn-ea"/>
              <a:cs typeface="+mn-cs"/>
            </a:rPr>
            <a:t>Bharani Nakshatra 1st Pada:</a:t>
          </a:r>
          <a:r>
            <a:rPr lang="en-US" sz="1100" b="0" i="0">
              <a:solidFill>
                <a:schemeClr val="dk1"/>
              </a:solidFill>
              <a:effectLst/>
              <a:latin typeface="+mn-lt"/>
              <a:ea typeface="+mn-ea"/>
              <a:cs typeface="+mn-cs"/>
            </a:rPr>
            <a:t> The first pada of native-born in the Bharani Nakshatra comes in the Leo Navamsa, ruled by the Sun. The significant thing about this pada is that the native is totally absorbed in creativity. These people can be very selfish and hurt others unknowingly.</a:t>
          </a:r>
        </a:p>
        <a:p>
          <a:r>
            <a:rPr lang="en-US" sz="1100" b="1" i="0">
              <a:solidFill>
                <a:schemeClr val="dk1"/>
              </a:solidFill>
              <a:effectLst/>
              <a:latin typeface="+mn-lt"/>
              <a:ea typeface="+mn-ea"/>
              <a:cs typeface="+mn-cs"/>
            </a:rPr>
            <a:t>Bharani Nakshatra 2nd Pada:</a:t>
          </a:r>
          <a:r>
            <a:rPr lang="en-US" sz="1100" b="0" i="0">
              <a:solidFill>
                <a:schemeClr val="dk1"/>
              </a:solidFill>
              <a:effectLst/>
              <a:latin typeface="+mn-lt"/>
              <a:ea typeface="+mn-ea"/>
              <a:cs typeface="+mn-cs"/>
            </a:rPr>
            <a:t> The second pada of the native-born in the Bharani Nakshatra is in the Virgo Navamsam and is governed by Mercury. The focus is on hard-work. The person born in this pada is likely to be altruistic. The native knows what exactly he is doing even with chaos reigning all around him.</a:t>
          </a:r>
        </a:p>
        <a:p>
          <a:r>
            <a:rPr lang="en-US" sz="1100" b="1" i="0">
              <a:solidFill>
                <a:schemeClr val="dk1"/>
              </a:solidFill>
              <a:effectLst/>
              <a:latin typeface="+mn-lt"/>
              <a:ea typeface="+mn-ea"/>
              <a:cs typeface="+mn-cs"/>
            </a:rPr>
            <a:t>Bharani Nakshatra 3rd Pada:</a:t>
          </a:r>
          <a:r>
            <a:rPr lang="en-US" sz="1100" b="0" i="0">
              <a:solidFill>
                <a:schemeClr val="dk1"/>
              </a:solidFill>
              <a:effectLst/>
              <a:latin typeface="+mn-lt"/>
              <a:ea typeface="+mn-ea"/>
              <a:cs typeface="+mn-cs"/>
            </a:rPr>
            <a:t> The third pada of the native-born in the Bharani Nakshatra falls in the Libra Navamsa, governed by Venus. These natives have the special skill to harmonize opposites. However, there is likely to be too much sex that this native will indulge in, and whether it is good or bad for him/her depends on how mature the native is.</a:t>
          </a:r>
        </a:p>
        <a:p>
          <a:r>
            <a:rPr lang="en-US" sz="1100" b="1" i="0">
              <a:solidFill>
                <a:schemeClr val="dk1"/>
              </a:solidFill>
              <a:effectLst/>
              <a:latin typeface="+mn-lt"/>
              <a:ea typeface="+mn-ea"/>
              <a:cs typeface="+mn-cs"/>
            </a:rPr>
            <a:t>Bharani Nakshatra 4th Pada: </a:t>
          </a:r>
          <a:r>
            <a:rPr lang="en-US" sz="1100" b="0" i="0">
              <a:solidFill>
                <a:schemeClr val="dk1"/>
              </a:solidFill>
              <a:effectLst/>
              <a:latin typeface="+mn-lt"/>
              <a:ea typeface="+mn-ea"/>
              <a:cs typeface="+mn-cs"/>
            </a:rPr>
            <a:t>The fourth pada of the native-born in the Bharani Nakshatra falls in the </a:t>
          </a:r>
          <a:r>
            <a:rPr lang="en-US" sz="1100" b="1" i="0" u="none" strike="noStrike">
              <a:solidFill>
                <a:schemeClr val="dk1"/>
              </a:solidFill>
              <a:effectLst/>
              <a:latin typeface="+mn-lt"/>
              <a:ea typeface="+mn-ea"/>
              <a:cs typeface="+mn-cs"/>
              <a:hlinkClick xmlns:r="http://schemas.openxmlformats.org/officeDocument/2006/relationships" r:id=""/>
            </a:rPr>
            <a:t>Scorpio Sun Sign</a:t>
          </a:r>
          <a:r>
            <a:rPr lang="en-US" sz="1100" b="0" i="0">
              <a:solidFill>
                <a:schemeClr val="dk1"/>
              </a:solidFill>
              <a:effectLst/>
              <a:latin typeface="+mn-lt"/>
              <a:ea typeface="+mn-ea"/>
              <a:cs typeface="+mn-cs"/>
            </a:rPr>
            <a:t> Navamsa, governed by Mars. The native will be brimming with energy, and they can be extremely productive, and may even come up with some valuable discovery. The native must, however, ensure that the excess energy is utilized in a non-destructive and judicious way.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trology/Birth%20Chart%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Tanush Patel"/>
      <sheetName val="Sandeep Shivdas"/>
      <sheetName val="Krishna Kumar"/>
      <sheetName val="Shantilal Pania"/>
      <sheetName val="Kaushik Deshpande"/>
      <sheetName val="Deepakbhai"/>
      <sheetName val="Swati Didi"/>
      <sheetName val="Legend"/>
      <sheetName val="Nakshatr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B7" t="str">
            <v>Chandra</v>
          </cell>
        </row>
        <row r="8">
          <cell r="B8" t="str">
            <v>Surya</v>
          </cell>
        </row>
        <row r="9">
          <cell r="B9" t="str">
            <v>Shukra</v>
          </cell>
        </row>
        <row r="10">
          <cell r="B10" t="str">
            <v>Guru</v>
          </cell>
        </row>
        <row r="11">
          <cell r="B11" t="str">
            <v>Budh</v>
          </cell>
        </row>
        <row r="12">
          <cell r="B12" t="str">
            <v>Shani</v>
          </cell>
        </row>
        <row r="13">
          <cell r="B13" t="str">
            <v>Mangal</v>
          </cell>
        </row>
        <row r="14">
          <cell r="B14" t="str">
            <v>Rahu</v>
          </cell>
        </row>
        <row r="15">
          <cell r="B15" t="str">
            <v>Ketu</v>
          </cell>
        </row>
        <row r="16">
          <cell r="B16" t="str">
            <v>Lagna</v>
          </cell>
        </row>
        <row r="17">
          <cell r="B17" t="str">
            <v>Gulik</v>
          </cell>
        </row>
      </sheetData>
      <sheetData sheetId="8">
        <row r="3">
          <cell r="H3" t="str">
            <v>Shakuni</v>
          </cell>
          <cell r="L3" t="str">
            <v>VISHKAMBHA</v>
          </cell>
          <cell r="X3" t="str">
            <v>Poornima</v>
          </cell>
        </row>
        <row r="4">
          <cell r="H4" t="str">
            <v>Chatushpada</v>
          </cell>
          <cell r="L4" t="str">
            <v>PRITI</v>
          </cell>
          <cell r="X4" t="str">
            <v>Pratipada</v>
          </cell>
        </row>
        <row r="5">
          <cell r="H5" t="str">
            <v>Naga</v>
          </cell>
          <cell r="L5" t="str">
            <v>AYUSHMAN</v>
          </cell>
          <cell r="X5" t="str">
            <v>Dwitiya</v>
          </cell>
        </row>
        <row r="6">
          <cell r="H6" t="str">
            <v>Kaustuva</v>
          </cell>
          <cell r="L6" t="str">
            <v>SAUBHAGYA</v>
          </cell>
          <cell r="X6" t="str">
            <v>Tritiya</v>
          </cell>
        </row>
        <row r="7">
          <cell r="H7" t="str">
            <v>Bava</v>
          </cell>
          <cell r="L7" t="str">
            <v>SOBHANA</v>
          </cell>
          <cell r="X7" t="str">
            <v>Chaturthi</v>
          </cell>
        </row>
        <row r="8">
          <cell r="H8" t="str">
            <v>Balava</v>
          </cell>
          <cell r="L8" t="str">
            <v>ATIGANDA</v>
          </cell>
          <cell r="X8" t="str">
            <v>Panchami</v>
          </cell>
        </row>
        <row r="9">
          <cell r="H9" t="str">
            <v>Kaulava</v>
          </cell>
          <cell r="L9" t="str">
            <v>SUKARMA</v>
          </cell>
          <cell r="X9" t="str">
            <v>Sashti</v>
          </cell>
        </row>
        <row r="10">
          <cell r="H10" t="str">
            <v>Taitila</v>
          </cell>
          <cell r="L10" t="str">
            <v>DHRITI</v>
          </cell>
          <cell r="X10" t="str">
            <v>Saptami</v>
          </cell>
        </row>
        <row r="11">
          <cell r="H11" t="str">
            <v>Gara</v>
          </cell>
          <cell r="L11" t="str">
            <v>SOOLA</v>
          </cell>
          <cell r="X11" t="str">
            <v>Ashtami</v>
          </cell>
        </row>
        <row r="12">
          <cell r="H12" t="str">
            <v>Vanija</v>
          </cell>
          <cell r="L12" t="str">
            <v>GANDA</v>
          </cell>
          <cell r="X12" t="str">
            <v>Navami</v>
          </cell>
        </row>
        <row r="13">
          <cell r="H13" t="str">
            <v>Vishti</v>
          </cell>
          <cell r="L13" t="str">
            <v>VRIDDHA</v>
          </cell>
          <cell r="X13" t="str">
            <v>Dashami</v>
          </cell>
        </row>
        <row r="14">
          <cell r="L14" t="str">
            <v>DHRUVA</v>
          </cell>
          <cell r="X14" t="str">
            <v>Ekadashi</v>
          </cell>
        </row>
        <row r="15">
          <cell r="L15" t="str">
            <v>VYAGATHA</v>
          </cell>
          <cell r="X15" t="str">
            <v>Dwadashi</v>
          </cell>
        </row>
        <row r="16">
          <cell r="L16" t="str">
            <v>HARSHANA</v>
          </cell>
          <cell r="X16" t="str">
            <v>Trayodashi</v>
          </cell>
        </row>
        <row r="17">
          <cell r="L17" t="str">
            <v>VAJRA</v>
          </cell>
          <cell r="X17" t="str">
            <v>Chaturdashi</v>
          </cell>
        </row>
        <row r="18">
          <cell r="L18" t="str">
            <v>SIDDHI</v>
          </cell>
          <cell r="X18" t="str">
            <v>Amavasya</v>
          </cell>
        </row>
        <row r="19">
          <cell r="L19" t="str">
            <v>VYATAPATA</v>
          </cell>
        </row>
        <row r="20">
          <cell r="L20" t="str">
            <v>VARIYAN</v>
          </cell>
        </row>
        <row r="21">
          <cell r="L21" t="str">
            <v>PARIGHA</v>
          </cell>
        </row>
        <row r="22">
          <cell r="L22" t="str">
            <v>SIVA</v>
          </cell>
        </row>
        <row r="23">
          <cell r="L23" t="str">
            <v>SIDDHA</v>
          </cell>
        </row>
        <row r="24">
          <cell r="L24" t="str">
            <v>SADHYA</v>
          </cell>
        </row>
        <row r="25">
          <cell r="L25" t="str">
            <v>SUBHA</v>
          </cell>
        </row>
        <row r="26">
          <cell r="L26" t="str">
            <v>SUKLA</v>
          </cell>
        </row>
        <row r="27">
          <cell r="L27" t="str">
            <v>BRAHMA</v>
          </cell>
        </row>
        <row r="28">
          <cell r="L28" t="str">
            <v>INDRA</v>
          </cell>
        </row>
        <row r="29">
          <cell r="L29" t="str">
            <v>VAIDHRITI</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22"/>
  <sheetViews>
    <sheetView topLeftCell="A48" workbookViewId="0">
      <selection activeCell="B23" sqref="B23:B41"/>
    </sheetView>
  </sheetViews>
  <sheetFormatPr defaultRowHeight="15" x14ac:dyDescent="0.25"/>
  <cols>
    <col min="2" max="2" width="12.28515625" customWidth="1"/>
    <col min="4" max="4" width="11.28515625" customWidth="1"/>
    <col min="5" max="5" width="12.7109375" customWidth="1"/>
  </cols>
  <sheetData>
    <row r="9" spans="1:9" ht="15.75" thickBot="1" x14ac:dyDescent="0.3"/>
    <row r="10" spans="1:9" ht="38.25" x14ac:dyDescent="0.25">
      <c r="A10" s="1" t="s">
        <v>0</v>
      </c>
      <c r="B10" s="2" t="s">
        <v>1</v>
      </c>
      <c r="C10" s="1" t="s">
        <v>0</v>
      </c>
      <c r="D10" s="2" t="s">
        <v>2</v>
      </c>
      <c r="E10" s="2" t="s">
        <v>3</v>
      </c>
      <c r="F10" s="2" t="s">
        <v>4</v>
      </c>
      <c r="G10" s="2" t="s">
        <v>5</v>
      </c>
      <c r="H10" s="2" t="s">
        <v>6</v>
      </c>
      <c r="I10" s="3"/>
    </row>
    <row r="11" spans="1:9" ht="24" x14ac:dyDescent="0.25">
      <c r="A11" s="4">
        <v>1</v>
      </c>
      <c r="B11" s="4" t="s">
        <v>7</v>
      </c>
      <c r="C11" s="4">
        <v>1</v>
      </c>
      <c r="D11" s="5" t="s">
        <v>8</v>
      </c>
      <c r="E11" s="5" t="s">
        <v>9</v>
      </c>
      <c r="F11" s="5" t="s">
        <v>10</v>
      </c>
      <c r="G11" s="5" t="s">
        <v>11</v>
      </c>
      <c r="H11" s="5" t="s">
        <v>12</v>
      </c>
    </row>
    <row r="12" spans="1:9" ht="24" x14ac:dyDescent="0.25">
      <c r="A12" s="6">
        <v>2</v>
      </c>
      <c r="B12" s="6" t="s">
        <v>13</v>
      </c>
      <c r="C12" s="6">
        <v>2</v>
      </c>
      <c r="D12" s="7" t="s">
        <v>14</v>
      </c>
      <c r="E12" s="7" t="s">
        <v>15</v>
      </c>
      <c r="F12" s="7" t="s">
        <v>16</v>
      </c>
      <c r="G12" s="7" t="s">
        <v>11</v>
      </c>
      <c r="H12" s="7" t="s">
        <v>17</v>
      </c>
    </row>
    <row r="13" spans="1:9" x14ac:dyDescent="0.25">
      <c r="A13" s="4">
        <v>3</v>
      </c>
      <c r="B13" s="4" t="s">
        <v>18</v>
      </c>
      <c r="C13" s="4">
        <v>3</v>
      </c>
      <c r="D13" s="5" t="s">
        <v>19</v>
      </c>
      <c r="E13" s="5" t="s">
        <v>20</v>
      </c>
      <c r="F13" s="5" t="s">
        <v>21</v>
      </c>
      <c r="G13" s="5" t="s">
        <v>22</v>
      </c>
      <c r="H13" s="5" t="s">
        <v>23</v>
      </c>
    </row>
    <row r="14" spans="1:9" ht="24" x14ac:dyDescent="0.25">
      <c r="A14" s="6">
        <v>4</v>
      </c>
      <c r="B14" s="6" t="s">
        <v>24</v>
      </c>
      <c r="C14" s="6">
        <v>4</v>
      </c>
      <c r="D14" s="7" t="s">
        <v>25</v>
      </c>
      <c r="E14" s="7" t="s">
        <v>26</v>
      </c>
      <c r="F14" s="7" t="s">
        <v>27</v>
      </c>
      <c r="G14" s="7" t="s">
        <v>22</v>
      </c>
      <c r="H14" s="7" t="s">
        <v>28</v>
      </c>
    </row>
    <row r="15" spans="1:9" ht="24" x14ac:dyDescent="0.25">
      <c r="A15" s="4">
        <v>5</v>
      </c>
      <c r="B15" s="4" t="s">
        <v>29</v>
      </c>
      <c r="C15" s="4">
        <v>5</v>
      </c>
      <c r="D15" s="5" t="s">
        <v>30</v>
      </c>
      <c r="E15" s="5" t="s">
        <v>31</v>
      </c>
      <c r="F15" s="5" t="s">
        <v>32</v>
      </c>
      <c r="G15" s="5" t="s">
        <v>33</v>
      </c>
      <c r="H15" s="5" t="s">
        <v>34</v>
      </c>
    </row>
    <row r="16" spans="1:9" ht="24" x14ac:dyDescent="0.25">
      <c r="A16" s="6">
        <v>6</v>
      </c>
      <c r="B16" s="6" t="s">
        <v>35</v>
      </c>
      <c r="C16" s="6">
        <v>6</v>
      </c>
      <c r="D16" s="7" t="s">
        <v>36</v>
      </c>
      <c r="E16" s="7" t="s">
        <v>37</v>
      </c>
      <c r="F16" s="7" t="s">
        <v>38</v>
      </c>
      <c r="G16" s="7" t="s">
        <v>39</v>
      </c>
      <c r="H16" s="7" t="s">
        <v>40</v>
      </c>
    </row>
    <row r="17" spans="1:8" ht="36" x14ac:dyDescent="0.25">
      <c r="A17" s="4">
        <v>7</v>
      </c>
      <c r="B17" s="4" t="s">
        <v>41</v>
      </c>
      <c r="C17" s="4">
        <v>7</v>
      </c>
      <c r="D17" s="5" t="s">
        <v>42</v>
      </c>
      <c r="E17" s="5" t="s">
        <v>43</v>
      </c>
      <c r="F17" s="5" t="s">
        <v>44</v>
      </c>
      <c r="G17" s="5" t="s">
        <v>45</v>
      </c>
      <c r="H17" s="5" t="s">
        <v>46</v>
      </c>
    </row>
    <row r="18" spans="1:8" ht="36" x14ac:dyDescent="0.25">
      <c r="A18" s="6">
        <v>8</v>
      </c>
      <c r="B18" s="6" t="s">
        <v>47</v>
      </c>
      <c r="C18" s="6">
        <v>8</v>
      </c>
      <c r="D18" s="7" t="s">
        <v>48</v>
      </c>
      <c r="E18" s="7" t="s">
        <v>49</v>
      </c>
      <c r="F18" s="7" t="s">
        <v>50</v>
      </c>
      <c r="G18" s="7" t="s">
        <v>51</v>
      </c>
      <c r="H18" s="7" t="s">
        <v>52</v>
      </c>
    </row>
    <row r="19" spans="1:8" ht="36" x14ac:dyDescent="0.25">
      <c r="A19" s="4">
        <v>9</v>
      </c>
      <c r="B19" s="4" t="s">
        <v>53</v>
      </c>
      <c r="C19" s="4">
        <v>9</v>
      </c>
      <c r="D19" s="5" t="s">
        <v>54</v>
      </c>
      <c r="E19" s="5" t="s">
        <v>55</v>
      </c>
      <c r="F19" s="5" t="s">
        <v>56</v>
      </c>
      <c r="G19" s="5" t="s">
        <v>51</v>
      </c>
      <c r="H19" s="5" t="s">
        <v>57</v>
      </c>
    </row>
    <row r="20" spans="1:8" ht="24" x14ac:dyDescent="0.25">
      <c r="A20" s="6">
        <v>10</v>
      </c>
      <c r="B20" s="6" t="s">
        <v>58</v>
      </c>
      <c r="C20" s="6">
        <v>10</v>
      </c>
      <c r="D20" s="7" t="s">
        <v>59</v>
      </c>
      <c r="E20" s="7" t="s">
        <v>60</v>
      </c>
      <c r="F20" s="7" t="s">
        <v>10</v>
      </c>
      <c r="G20" s="7" t="s">
        <v>61</v>
      </c>
      <c r="H20" s="7" t="s">
        <v>62</v>
      </c>
    </row>
    <row r="21" spans="1:8" ht="24" x14ac:dyDescent="0.25">
      <c r="A21" s="4">
        <v>11</v>
      </c>
      <c r="B21" s="4" t="s">
        <v>63</v>
      </c>
      <c r="C21" s="4">
        <v>11</v>
      </c>
      <c r="D21" s="5" t="s">
        <v>64</v>
      </c>
      <c r="E21" s="5" t="s">
        <v>65</v>
      </c>
      <c r="F21" s="5" t="s">
        <v>16</v>
      </c>
      <c r="G21" s="5" t="s">
        <v>66</v>
      </c>
      <c r="H21" s="5" t="s">
        <v>17</v>
      </c>
    </row>
    <row r="22" spans="1:8" ht="24" x14ac:dyDescent="0.25">
      <c r="A22" s="6">
        <v>12</v>
      </c>
      <c r="B22" s="6" t="s">
        <v>67</v>
      </c>
      <c r="C22" s="6">
        <v>12</v>
      </c>
      <c r="D22" s="7" t="s">
        <v>68</v>
      </c>
      <c r="E22" s="7" t="s">
        <v>69</v>
      </c>
      <c r="F22" s="7" t="s">
        <v>21</v>
      </c>
      <c r="G22" s="7" t="s">
        <v>70</v>
      </c>
      <c r="H22" s="7" t="s">
        <v>23</v>
      </c>
    </row>
    <row r="23" spans="1:8" ht="24" x14ac:dyDescent="0.25">
      <c r="A23" s="4">
        <v>13</v>
      </c>
      <c r="B23" s="4" t="s">
        <v>71</v>
      </c>
      <c r="C23" s="4">
        <v>13</v>
      </c>
      <c r="D23" s="5" t="s">
        <v>72</v>
      </c>
      <c r="E23" s="5" t="s">
        <v>73</v>
      </c>
      <c r="F23" s="5" t="s">
        <v>27</v>
      </c>
      <c r="G23" s="5" t="s">
        <v>74</v>
      </c>
      <c r="H23" s="5" t="s">
        <v>28</v>
      </c>
    </row>
    <row r="24" spans="1:8" ht="36" x14ac:dyDescent="0.25">
      <c r="A24" s="6">
        <v>14</v>
      </c>
      <c r="B24" s="6" t="s">
        <v>75</v>
      </c>
      <c r="C24" s="6">
        <v>14</v>
      </c>
      <c r="D24" s="7" t="s">
        <v>76</v>
      </c>
      <c r="E24" s="7" t="s">
        <v>77</v>
      </c>
      <c r="F24" s="7" t="s">
        <v>32</v>
      </c>
      <c r="G24" s="7" t="s">
        <v>78</v>
      </c>
      <c r="H24" s="7" t="s">
        <v>34</v>
      </c>
    </row>
    <row r="25" spans="1:8" x14ac:dyDescent="0.25">
      <c r="A25" s="4">
        <v>15</v>
      </c>
      <c r="B25" s="4" t="s">
        <v>79</v>
      </c>
      <c r="C25" s="4">
        <v>15</v>
      </c>
      <c r="D25" s="5" t="s">
        <v>80</v>
      </c>
      <c r="E25" s="5" t="s">
        <v>81</v>
      </c>
      <c r="F25" s="5" t="s">
        <v>38</v>
      </c>
      <c r="G25" s="5" t="s">
        <v>78</v>
      </c>
      <c r="H25" s="5" t="s">
        <v>40</v>
      </c>
    </row>
    <row r="26" spans="1:8" ht="36" x14ac:dyDescent="0.25">
      <c r="A26" s="6">
        <v>16</v>
      </c>
      <c r="B26" s="6" t="s">
        <v>82</v>
      </c>
      <c r="C26" s="6">
        <v>16</v>
      </c>
      <c r="D26" s="7" t="s">
        <v>83</v>
      </c>
      <c r="E26" s="7" t="s">
        <v>84</v>
      </c>
      <c r="F26" s="7" t="s">
        <v>44</v>
      </c>
      <c r="G26" s="7" t="s">
        <v>85</v>
      </c>
      <c r="H26" s="7" t="s">
        <v>46</v>
      </c>
    </row>
    <row r="27" spans="1:8" ht="36" x14ac:dyDescent="0.25">
      <c r="A27" s="4">
        <v>17</v>
      </c>
      <c r="B27" s="4" t="s">
        <v>86</v>
      </c>
      <c r="C27" s="4">
        <v>17</v>
      </c>
      <c r="D27" s="5" t="s">
        <v>87</v>
      </c>
      <c r="E27" s="5" t="s">
        <v>88</v>
      </c>
      <c r="F27" s="5" t="s">
        <v>50</v>
      </c>
      <c r="G27" s="5" t="s">
        <v>89</v>
      </c>
      <c r="H27" s="5" t="s">
        <v>52</v>
      </c>
    </row>
    <row r="28" spans="1:8" x14ac:dyDescent="0.25">
      <c r="A28" s="6">
        <v>18</v>
      </c>
      <c r="B28" s="6" t="s">
        <v>90</v>
      </c>
      <c r="C28" s="6">
        <v>18</v>
      </c>
      <c r="D28" s="7" t="s">
        <v>91</v>
      </c>
      <c r="E28" s="7" t="s">
        <v>92</v>
      </c>
      <c r="F28" s="7" t="s">
        <v>56</v>
      </c>
      <c r="G28" s="7" t="s">
        <v>93</v>
      </c>
      <c r="H28" s="7" t="s">
        <v>57</v>
      </c>
    </row>
    <row r="29" spans="1:8" ht="24" x14ac:dyDescent="0.25">
      <c r="A29" s="4">
        <v>19</v>
      </c>
      <c r="B29" s="4" t="s">
        <v>94</v>
      </c>
      <c r="C29" s="4">
        <v>19</v>
      </c>
      <c r="D29" s="5" t="s">
        <v>95</v>
      </c>
      <c r="E29" s="5" t="s">
        <v>96</v>
      </c>
      <c r="F29" s="5" t="s">
        <v>10</v>
      </c>
      <c r="G29" s="5" t="s">
        <v>97</v>
      </c>
      <c r="H29" s="5" t="s">
        <v>62</v>
      </c>
    </row>
    <row r="30" spans="1:8" ht="24" x14ac:dyDescent="0.25">
      <c r="A30" s="6">
        <v>20</v>
      </c>
      <c r="B30" s="6" t="s">
        <v>98</v>
      </c>
      <c r="C30" s="6">
        <v>20</v>
      </c>
      <c r="D30" s="7" t="s">
        <v>99</v>
      </c>
      <c r="E30" s="7" t="s">
        <v>100</v>
      </c>
      <c r="F30" s="7" t="s">
        <v>16</v>
      </c>
      <c r="G30" s="7" t="s">
        <v>78</v>
      </c>
      <c r="H30" s="7" t="s">
        <v>17</v>
      </c>
    </row>
    <row r="31" spans="1:8" ht="24" x14ac:dyDescent="0.25">
      <c r="A31" s="4">
        <v>21</v>
      </c>
      <c r="B31" s="4" t="s">
        <v>101</v>
      </c>
      <c r="C31" s="4">
        <v>21</v>
      </c>
      <c r="D31" s="5" t="s">
        <v>102</v>
      </c>
      <c r="E31" s="5" t="s">
        <v>103</v>
      </c>
      <c r="F31" s="5" t="s">
        <v>21</v>
      </c>
      <c r="G31" s="5" t="s">
        <v>104</v>
      </c>
      <c r="H31" s="5" t="s">
        <v>23</v>
      </c>
    </row>
    <row r="32" spans="1:8" ht="24" x14ac:dyDescent="0.25">
      <c r="A32" s="6">
        <v>22</v>
      </c>
      <c r="B32" s="6" t="s">
        <v>105</v>
      </c>
      <c r="C32" s="6">
        <v>22</v>
      </c>
      <c r="D32" s="7" t="s">
        <v>106</v>
      </c>
      <c r="E32" s="7" t="s">
        <v>107</v>
      </c>
      <c r="F32" s="7" t="s">
        <v>27</v>
      </c>
      <c r="G32" s="7" t="s">
        <v>108</v>
      </c>
      <c r="H32" s="7" t="s">
        <v>28</v>
      </c>
    </row>
    <row r="33" spans="1:8" ht="24" x14ac:dyDescent="0.25">
      <c r="A33" s="4">
        <v>23</v>
      </c>
      <c r="B33" s="4" t="s">
        <v>109</v>
      </c>
      <c r="C33" s="4">
        <v>23</v>
      </c>
      <c r="D33" s="5" t="s">
        <v>110</v>
      </c>
      <c r="E33" s="5" t="s">
        <v>111</v>
      </c>
      <c r="F33" s="5" t="s">
        <v>32</v>
      </c>
      <c r="G33" s="5" t="s">
        <v>33</v>
      </c>
      <c r="H33" s="5" t="s">
        <v>34</v>
      </c>
    </row>
    <row r="34" spans="1:8" ht="24" x14ac:dyDescent="0.25">
      <c r="A34" s="6">
        <v>24</v>
      </c>
      <c r="B34" s="6" t="s">
        <v>112</v>
      </c>
      <c r="C34" s="6">
        <v>24</v>
      </c>
      <c r="D34" s="7" t="s">
        <v>113</v>
      </c>
      <c r="E34" s="7" t="s">
        <v>114</v>
      </c>
      <c r="F34" s="7" t="s">
        <v>38</v>
      </c>
      <c r="G34" s="7" t="s">
        <v>115</v>
      </c>
      <c r="H34" s="7" t="s">
        <v>40</v>
      </c>
    </row>
    <row r="35" spans="1:8" ht="36" x14ac:dyDescent="0.25">
      <c r="A35" s="4">
        <v>25</v>
      </c>
      <c r="B35" s="4" t="s">
        <v>116</v>
      </c>
      <c r="C35" s="4">
        <v>25</v>
      </c>
      <c r="D35" s="5" t="s">
        <v>117</v>
      </c>
      <c r="E35" s="5" t="s">
        <v>118</v>
      </c>
      <c r="F35" s="5" t="s">
        <v>44</v>
      </c>
      <c r="G35" s="5" t="s">
        <v>119</v>
      </c>
      <c r="H35" s="5" t="s">
        <v>46</v>
      </c>
    </row>
    <row r="36" spans="1:8" ht="36" x14ac:dyDescent="0.25">
      <c r="A36" s="6">
        <v>26</v>
      </c>
      <c r="B36" s="6" t="s">
        <v>120</v>
      </c>
      <c r="C36" s="6">
        <v>26</v>
      </c>
      <c r="D36" s="7" t="s">
        <v>121</v>
      </c>
      <c r="E36" s="7" t="s">
        <v>122</v>
      </c>
      <c r="F36" s="7" t="s">
        <v>50</v>
      </c>
      <c r="G36" s="7" t="s">
        <v>123</v>
      </c>
      <c r="H36" s="7" t="s">
        <v>52</v>
      </c>
    </row>
    <row r="37" spans="1:8" ht="24" x14ac:dyDescent="0.25">
      <c r="A37" s="4">
        <v>27</v>
      </c>
      <c r="B37" s="4" t="s">
        <v>124</v>
      </c>
      <c r="C37" s="4">
        <v>27</v>
      </c>
      <c r="D37" s="5" t="s">
        <v>125</v>
      </c>
      <c r="E37" s="5" t="s">
        <v>126</v>
      </c>
      <c r="F37" s="5" t="s">
        <v>56</v>
      </c>
      <c r="G37" s="5" t="s">
        <v>127</v>
      </c>
      <c r="H37" s="5" t="s">
        <v>57</v>
      </c>
    </row>
    <row r="38" spans="1:8" x14ac:dyDescent="0.25">
      <c r="A38" s="4">
        <v>28</v>
      </c>
      <c r="B38" s="4" t="s">
        <v>7</v>
      </c>
    </row>
    <row r="39" spans="1:8" x14ac:dyDescent="0.25">
      <c r="A39" s="4">
        <v>29</v>
      </c>
      <c r="B39" s="6" t="s">
        <v>13</v>
      </c>
    </row>
    <row r="40" spans="1:8" x14ac:dyDescent="0.25">
      <c r="A40" s="4">
        <v>30</v>
      </c>
      <c r="B40" s="4" t="s">
        <v>18</v>
      </c>
    </row>
    <row r="41" spans="1:8" x14ac:dyDescent="0.25">
      <c r="A41" s="4">
        <v>31</v>
      </c>
      <c r="B41" s="6" t="s">
        <v>24</v>
      </c>
    </row>
    <row r="42" spans="1:8" x14ac:dyDescent="0.25">
      <c r="A42" s="4">
        <v>32</v>
      </c>
      <c r="B42" s="4" t="s">
        <v>29</v>
      </c>
    </row>
    <row r="43" spans="1:8" x14ac:dyDescent="0.25">
      <c r="A43" s="4">
        <v>33</v>
      </c>
      <c r="B43" s="6" t="s">
        <v>35</v>
      </c>
    </row>
    <row r="44" spans="1:8" x14ac:dyDescent="0.25">
      <c r="A44" s="4">
        <v>34</v>
      </c>
      <c r="B44" s="4" t="s">
        <v>41</v>
      </c>
    </row>
    <row r="45" spans="1:8" x14ac:dyDescent="0.25">
      <c r="A45" s="4">
        <v>35</v>
      </c>
      <c r="B45" s="6" t="s">
        <v>47</v>
      </c>
    </row>
    <row r="46" spans="1:8" x14ac:dyDescent="0.25">
      <c r="A46" s="4">
        <v>36</v>
      </c>
      <c r="B46" s="4" t="s">
        <v>53</v>
      </c>
    </row>
    <row r="47" spans="1:8" x14ac:dyDescent="0.25">
      <c r="A47" s="4">
        <v>37</v>
      </c>
      <c r="B47" s="6" t="s">
        <v>58</v>
      </c>
    </row>
    <row r="48" spans="1:8" ht="24" x14ac:dyDescent="0.25">
      <c r="A48" s="4">
        <v>38</v>
      </c>
      <c r="B48" s="4" t="s">
        <v>63</v>
      </c>
    </row>
    <row r="49" spans="1:2" ht="24" x14ac:dyDescent="0.25">
      <c r="A49" s="4">
        <v>39</v>
      </c>
      <c r="B49" s="6" t="s">
        <v>67</v>
      </c>
    </row>
    <row r="50" spans="1:2" x14ac:dyDescent="0.25">
      <c r="A50" s="4">
        <v>40</v>
      </c>
      <c r="B50" s="4" t="s">
        <v>71</v>
      </c>
    </row>
    <row r="51" spans="1:2" x14ac:dyDescent="0.25">
      <c r="A51" s="4">
        <v>41</v>
      </c>
      <c r="B51" s="6" t="s">
        <v>75</v>
      </c>
    </row>
    <row r="52" spans="1:2" x14ac:dyDescent="0.25">
      <c r="A52" s="4">
        <v>42</v>
      </c>
      <c r="B52" s="4" t="s">
        <v>79</v>
      </c>
    </row>
    <row r="53" spans="1:2" x14ac:dyDescent="0.25">
      <c r="A53" s="4">
        <v>43</v>
      </c>
      <c r="B53" s="6" t="s">
        <v>82</v>
      </c>
    </row>
    <row r="54" spans="1:2" x14ac:dyDescent="0.25">
      <c r="A54" s="4">
        <v>44</v>
      </c>
      <c r="B54" s="4" t="s">
        <v>86</v>
      </c>
    </row>
    <row r="55" spans="1:2" x14ac:dyDescent="0.25">
      <c r="A55" s="4">
        <v>45</v>
      </c>
      <c r="B55" s="6" t="s">
        <v>90</v>
      </c>
    </row>
    <row r="56" spans="1:2" x14ac:dyDescent="0.25">
      <c r="A56" s="4">
        <v>46</v>
      </c>
      <c r="B56" s="4" t="s">
        <v>94</v>
      </c>
    </row>
    <row r="57" spans="1:2" ht="24" x14ac:dyDescent="0.25">
      <c r="A57" s="4">
        <v>47</v>
      </c>
      <c r="B57" s="6" t="s">
        <v>98</v>
      </c>
    </row>
    <row r="58" spans="1:2" ht="24" x14ac:dyDescent="0.25">
      <c r="A58" s="4">
        <v>48</v>
      </c>
      <c r="B58" s="4" t="s">
        <v>101</v>
      </c>
    </row>
    <row r="59" spans="1:2" x14ac:dyDescent="0.25">
      <c r="A59" s="4">
        <v>49</v>
      </c>
      <c r="B59" s="6" t="s">
        <v>105</v>
      </c>
    </row>
    <row r="60" spans="1:2" x14ac:dyDescent="0.25">
      <c r="A60" s="4">
        <v>50</v>
      </c>
      <c r="B60" s="4" t="s">
        <v>109</v>
      </c>
    </row>
    <row r="61" spans="1:2" x14ac:dyDescent="0.25">
      <c r="A61" s="4">
        <v>51</v>
      </c>
      <c r="B61" s="6" t="s">
        <v>112</v>
      </c>
    </row>
    <row r="62" spans="1:2" ht="24" x14ac:dyDescent="0.25">
      <c r="A62" s="4">
        <v>52</v>
      </c>
      <c r="B62" s="4" t="s">
        <v>116</v>
      </c>
    </row>
    <row r="63" spans="1:2" ht="24" x14ac:dyDescent="0.25">
      <c r="A63" s="4">
        <v>53</v>
      </c>
      <c r="B63" s="6" t="s">
        <v>120</v>
      </c>
    </row>
    <row r="64" spans="1:2" x14ac:dyDescent="0.25">
      <c r="A64" s="4">
        <v>54</v>
      </c>
      <c r="B64" s="4" t="s">
        <v>124</v>
      </c>
    </row>
    <row r="81" spans="2:2" x14ac:dyDescent="0.25">
      <c r="B81" t="s">
        <v>7</v>
      </c>
    </row>
    <row r="122" spans="2:2" x14ac:dyDescent="0.25">
      <c r="B122" t="s">
        <v>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9.140625" style="11"/>
    <col min="2" max="2" width="31.140625" bestFit="1" customWidth="1"/>
    <col min="3" max="3" width="34" customWidth="1"/>
    <col min="4" max="4" width="9.140625" style="11"/>
  </cols>
  <sheetData>
    <row r="1" spans="1:4" x14ac:dyDescent="0.25">
      <c r="A1" s="11">
        <f>IFERROR(VLOOKUP(C1,Nakshatras!$B$10:$C$37,2,0),"")</f>
        <v>13</v>
      </c>
      <c r="B1" t="s">
        <v>128</v>
      </c>
      <c r="C1" s="10" t="s">
        <v>71</v>
      </c>
    </row>
    <row r="2" spans="1:4" ht="18.75" x14ac:dyDescent="0.3">
      <c r="B2" s="9" t="s">
        <v>129</v>
      </c>
      <c r="C2" s="9" t="s">
        <v>130</v>
      </c>
    </row>
    <row r="3" spans="1:4" x14ac:dyDescent="0.25">
      <c r="B3" s="8" t="s">
        <v>133</v>
      </c>
      <c r="C3" s="8" t="s">
        <v>132</v>
      </c>
    </row>
    <row r="4" spans="1:4" x14ac:dyDescent="0.25">
      <c r="A4" s="11">
        <f>A1</f>
        <v>13</v>
      </c>
      <c r="B4" t="str">
        <f>VLOOKUP(A4,Nakshatras!$A$10:$B$64,2,0)</f>
        <v>Hasta</v>
      </c>
      <c r="C4" t="str">
        <f>VLOOKUP(D4,Nakshatras!$A$10:$B$64,2,0)</f>
        <v>Swati</v>
      </c>
      <c r="D4" s="11">
        <f>A1+2</f>
        <v>15</v>
      </c>
    </row>
    <row r="5" spans="1:4" x14ac:dyDescent="0.25">
      <c r="A5" s="11">
        <f>A1+9</f>
        <v>22</v>
      </c>
      <c r="B5" t="str">
        <f>VLOOKUP(A5,Nakshatras!$A$10:$B$64,2,0)</f>
        <v>Shravana</v>
      </c>
      <c r="C5" t="str">
        <f>VLOOKUP(D5,Nakshatras!$A$10:$B$64,2,0)</f>
        <v>Shatbhisha</v>
      </c>
      <c r="D5" s="11">
        <f>A1+11</f>
        <v>24</v>
      </c>
    </row>
    <row r="6" spans="1:4" x14ac:dyDescent="0.25">
      <c r="A6" s="11">
        <f>A1+18</f>
        <v>31</v>
      </c>
      <c r="B6" t="str">
        <f>VLOOKUP(A6,Nakshatras!$A$10:$B$64,2,0)</f>
        <v>Rohini</v>
      </c>
      <c r="C6" t="str">
        <f>VLOOKUP(D6,Nakshatras!$A$10:$B$64,2,0)</f>
        <v>Ardra</v>
      </c>
      <c r="D6" s="11">
        <f>A1+20</f>
        <v>33</v>
      </c>
    </row>
    <row r="8" spans="1:4" x14ac:dyDescent="0.25">
      <c r="B8" s="8" t="s">
        <v>134</v>
      </c>
      <c r="C8" s="8" t="s">
        <v>131</v>
      </c>
    </row>
    <row r="9" spans="1:4" x14ac:dyDescent="0.25">
      <c r="A9" s="11">
        <f>A1+1</f>
        <v>14</v>
      </c>
      <c r="B9" t="str">
        <f>VLOOKUP(A9,Nakshatras!$A$10:$B$64,2,0)</f>
        <v>Chitra</v>
      </c>
      <c r="C9" t="str">
        <f>VLOOKUP(D9,Nakshatras!$A$10:$B$64,2,0)</f>
        <v>Anuradha</v>
      </c>
      <c r="D9" s="11">
        <f>A1+4</f>
        <v>17</v>
      </c>
    </row>
    <row r="10" spans="1:4" x14ac:dyDescent="0.25">
      <c r="A10" s="11">
        <f>A1+10</f>
        <v>23</v>
      </c>
      <c r="B10" t="str">
        <f>VLOOKUP(A10,Nakshatras!$A$10:$B$64,2,0)</f>
        <v>Dhanishtha</v>
      </c>
      <c r="C10" t="str">
        <f>VLOOKUP(D10,Nakshatras!$A$10:$B$64,2,0)</f>
        <v>Uttarabhadrapada</v>
      </c>
      <c r="D10" s="11">
        <f>A1+13</f>
        <v>26</v>
      </c>
    </row>
    <row r="11" spans="1:4" x14ac:dyDescent="0.25">
      <c r="A11" s="11">
        <f>A1+19</f>
        <v>32</v>
      </c>
      <c r="B11" t="str">
        <f>VLOOKUP(A11,Nakshatras!$A$10:$B$64,2,0)</f>
        <v>Mrigshirsha</v>
      </c>
      <c r="C11" t="str">
        <f>VLOOKUP(D11,Nakshatras!$A$10:$B$64,2,0)</f>
        <v>Pushya</v>
      </c>
      <c r="D11" s="11">
        <f>A1+22</f>
        <v>35</v>
      </c>
    </row>
    <row r="13" spans="1:4" x14ac:dyDescent="0.25">
      <c r="B13" s="8" t="s">
        <v>135</v>
      </c>
      <c r="C13" s="8" t="s">
        <v>137</v>
      </c>
    </row>
    <row r="14" spans="1:4" x14ac:dyDescent="0.25">
      <c r="A14" s="11">
        <f>A1+3</f>
        <v>16</v>
      </c>
      <c r="B14" t="str">
        <f>VLOOKUP(A14,Nakshatras!$A$10:$B$64,2,0)</f>
        <v>Vishakha</v>
      </c>
      <c r="C14" t="str">
        <f>VLOOKUP(D14,Nakshatras!$A$10:$B$64,2,0)</f>
        <v>Mula</v>
      </c>
      <c r="D14" s="11">
        <f>A1+6</f>
        <v>19</v>
      </c>
    </row>
    <row r="15" spans="1:4" x14ac:dyDescent="0.25">
      <c r="A15" s="11">
        <f>A1+12</f>
        <v>25</v>
      </c>
      <c r="B15" t="str">
        <f>VLOOKUP(A15,Nakshatras!$A$10:$B$64,2,0)</f>
        <v>Poorvabhadrapada</v>
      </c>
      <c r="C15" t="str">
        <f>VLOOKUP(D15,Nakshatras!$A$10:$B$64,2,0)</f>
        <v>Ashwini</v>
      </c>
      <c r="D15" s="11">
        <f>A1+15</f>
        <v>28</v>
      </c>
    </row>
    <row r="16" spans="1:4" x14ac:dyDescent="0.25">
      <c r="A16" s="11">
        <f>A1+21</f>
        <v>34</v>
      </c>
      <c r="B16" t="str">
        <f>VLOOKUP(A16,Nakshatras!$A$10:$B$64,2,0)</f>
        <v>Punarvasu</v>
      </c>
      <c r="C16" t="str">
        <f>VLOOKUP(D16,Nakshatras!$A$10:$B$64,2,0)</f>
        <v>Magha</v>
      </c>
      <c r="D16" s="11">
        <f>A1+24</f>
        <v>37</v>
      </c>
    </row>
    <row r="18" spans="1:2" x14ac:dyDescent="0.25">
      <c r="B18" s="8" t="s">
        <v>136</v>
      </c>
    </row>
    <row r="19" spans="1:2" x14ac:dyDescent="0.25">
      <c r="A19" s="11">
        <f>A1+5</f>
        <v>18</v>
      </c>
      <c r="B19" t="str">
        <f>VLOOKUP(A19,Nakshatras!$A$10:$B$64,2,0)</f>
        <v>Jyeshtha</v>
      </c>
    </row>
    <row r="20" spans="1:2" x14ac:dyDescent="0.25">
      <c r="A20" s="11">
        <f>A1+14</f>
        <v>27</v>
      </c>
      <c r="B20" t="str">
        <f>VLOOKUP(A20,Nakshatras!$A$10:$B$64,2,0)</f>
        <v>Revati</v>
      </c>
    </row>
    <row r="21" spans="1:2" x14ac:dyDescent="0.25">
      <c r="A21" s="11">
        <f>A1+23</f>
        <v>36</v>
      </c>
      <c r="B21" t="str">
        <f>VLOOKUP(A21,Nakshatras!$A$10:$B$64,2,0)</f>
        <v>Ashlesha</v>
      </c>
    </row>
    <row r="23" spans="1:2" x14ac:dyDescent="0.25">
      <c r="B23" s="8" t="s">
        <v>139</v>
      </c>
    </row>
    <row r="24" spans="1:2" x14ac:dyDescent="0.25">
      <c r="A24" s="11">
        <f>A1+7</f>
        <v>20</v>
      </c>
      <c r="B24" t="str">
        <f>VLOOKUP(A24,Nakshatras!$A$10:$B$64,2,0)</f>
        <v>Purvashadha</v>
      </c>
    </row>
    <row r="25" spans="1:2" x14ac:dyDescent="0.25">
      <c r="A25" s="11">
        <f>A1+16</f>
        <v>29</v>
      </c>
      <c r="B25" t="str">
        <f>VLOOKUP(A25,Nakshatras!$A$10:$B$64,2,0)</f>
        <v>Bharani</v>
      </c>
    </row>
    <row r="26" spans="1:2" x14ac:dyDescent="0.25">
      <c r="A26" s="11">
        <f>A1+25</f>
        <v>38</v>
      </c>
      <c r="B26" t="str">
        <f>VLOOKUP(A26,Nakshatras!$A$10:$B$64,2,0)</f>
        <v>Purvaphalguni</v>
      </c>
    </row>
    <row r="28" spans="1:2" x14ac:dyDescent="0.25">
      <c r="B28" s="8" t="s">
        <v>138</v>
      </c>
    </row>
    <row r="29" spans="1:2" x14ac:dyDescent="0.25">
      <c r="A29" s="11">
        <f>A1+8</f>
        <v>21</v>
      </c>
      <c r="B29" t="str">
        <f>VLOOKUP(A29,Nakshatras!$A$10:$B$64,2,0)</f>
        <v>Uttarashadha</v>
      </c>
    </row>
    <row r="30" spans="1:2" x14ac:dyDescent="0.25">
      <c r="A30" s="11">
        <f>A1+17</f>
        <v>30</v>
      </c>
      <c r="B30" t="str">
        <f>VLOOKUP(A30,Nakshatras!$A$10:$B$64,2,0)</f>
        <v>Krittika</v>
      </c>
    </row>
    <row r="31" spans="1:2" x14ac:dyDescent="0.25">
      <c r="A31" s="11">
        <f>A1+26</f>
        <v>39</v>
      </c>
      <c r="B31" t="str">
        <f>VLOOKUP(A31,Nakshatras!$A$10:$B$64,2,0)</f>
        <v>Uttaraphalguni</v>
      </c>
    </row>
  </sheetData>
  <sheetProtection algorithmName="SHA-512" hashValue="WORqHvhs89MjWhP3vHTvYkw6bvY2aVq50Br7ksi5zASvoDVe/4hoHTeYgpUYqqiaMsTjW8yVIzd9HLlM1Cnm+w==" saltValue="7OIVhAeJxmqZHyix1iiDDg==" spinCount="100000" sheet="1" objects="1" scenarios="1"/>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Nakshatras!$B$11:$B$37</xm:f>
          </x14:formula1>
          <xm:sqref>C1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Nakshatras</vt:lpstr>
      <vt:lpstr>Your Nakshatra Types</vt:lpstr>
      <vt:lpstr>Nakshatras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2025-04-06T15:47:59Z</dcterms:created>
  <dcterms:modified xsi:type="dcterms:W3CDTF">2025-04-06T16:43:27Z</dcterms:modified>
</cp:coreProperties>
</file>